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费用标准" sheetId="1" r:id="rId1"/>
    <sheet name="服务费计算过程" sheetId="2" r:id="rId2"/>
  </sheets>
  <definedNames/>
  <calcPr fullCalcOnLoad="1"/>
</workbook>
</file>

<file path=xl/sharedStrings.xml><?xml version="1.0" encoding="utf-8"?>
<sst xmlns="http://schemas.openxmlformats.org/spreadsheetml/2006/main" count="78" uniqueCount="41">
  <si>
    <t>Визовые сборы</t>
  </si>
  <si>
    <t>Тип визы</t>
  </si>
  <si>
    <r>
      <t>Общая сумма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UZS</t>
    </r>
    <r>
      <rPr>
        <b/>
        <sz val="12"/>
        <color indexed="8"/>
        <rFont val="宋体"/>
        <family val="0"/>
      </rPr>
      <t>）</t>
    </r>
  </si>
  <si>
    <r>
      <t>Визовые сборы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UZS</t>
    </r>
    <r>
      <rPr>
        <b/>
        <sz val="12"/>
        <rFont val="宋体"/>
        <family val="0"/>
      </rPr>
      <t>）</t>
    </r>
  </si>
  <si>
    <r>
      <t>Обслуга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включая НДС 12%</t>
    </r>
    <r>
      <rPr>
        <b/>
        <sz val="12"/>
        <rFont val="宋体"/>
        <family val="0"/>
      </rPr>
      <t>）</t>
    </r>
  </si>
  <si>
    <t>Гражданство</t>
  </si>
  <si>
    <t xml:space="preserve">Кратность </t>
  </si>
  <si>
    <t>Обычная</t>
  </si>
  <si>
    <t>Срочная</t>
  </si>
  <si>
    <t>Сверхсрочная</t>
  </si>
  <si>
    <t>Сверх       срочная</t>
  </si>
  <si>
    <t>Узбекистан</t>
  </si>
  <si>
    <t>Однократная</t>
  </si>
  <si>
    <t>850000</t>
  </si>
  <si>
    <t>Двукратная</t>
  </si>
  <si>
    <t>1250000</t>
  </si>
  <si>
    <t>Полгода,              многократная</t>
  </si>
  <si>
    <t>1700000</t>
  </si>
  <si>
    <t>На 1 год и больше, многократная</t>
  </si>
  <si>
    <t>2500000</t>
  </si>
  <si>
    <t>Групповая</t>
  </si>
  <si>
    <t>Третьи          страны</t>
  </si>
  <si>
    <t>420000</t>
  </si>
  <si>
    <t>630000</t>
  </si>
  <si>
    <t>Виза в Гонконг</t>
  </si>
  <si>
    <r>
      <t xml:space="preserve">Примечание:  </t>
    </r>
    <r>
      <rPr>
        <b/>
        <sz val="12"/>
        <rFont val="宋体"/>
        <family val="0"/>
      </rPr>
      <t xml:space="preserve">
1.</t>
    </r>
    <r>
      <rPr>
        <b/>
        <sz val="12"/>
        <rFont val="Times New Roman"/>
        <family val="1"/>
      </rPr>
      <t>Визовый сбор (без учета налога) взимается Визовым центром от имени консульства Китая.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2.Плата за обслуживание заявления (включая налоги) взимается Визовым центром.</t>
    </r>
    <r>
      <rPr>
        <b/>
        <sz val="12"/>
        <rFont val="宋体"/>
        <family val="0"/>
      </rPr>
      <t xml:space="preserve">
3</t>
    </r>
    <r>
      <rPr>
        <b/>
        <sz val="12"/>
        <rFont val="Times New Roman"/>
        <family val="1"/>
      </rPr>
      <t>.Общая сумма = визовый сбор + сбор за срочную</t>
    </r>
    <r>
      <rPr>
        <b/>
        <sz val="12"/>
        <rFont val="宋体"/>
        <family val="0"/>
      </rPr>
      <t xml:space="preserve"> </t>
    </r>
    <r>
      <rPr>
        <b/>
        <sz val="12"/>
        <rFont val="Times New Roman"/>
        <family val="1"/>
      </rPr>
      <t>визу + сбор за обслуживание + сбор за ускоренное обслуживание. Визовые сборы и сборы за срочную визу (без учета налогов) взимаются китайскими посольствами и консульствами. Плата за обслуживание (с учетом налогов) взимается визовым центром.</t>
    </r>
    <r>
      <rPr>
        <b/>
        <sz val="12"/>
        <rFont val="宋体"/>
        <family val="0"/>
      </rPr>
      <t xml:space="preserve">
4.</t>
    </r>
    <r>
      <rPr>
        <b/>
        <sz val="12"/>
        <rFont val="Times New Roman"/>
        <family val="1"/>
      </rPr>
      <t>Сборы, уплачиваемые заявителями из третьих стран, могут отличаться от сборов, перечисленных в этой таблице, см. фактическую сумму, подлежащую уплате.</t>
    </r>
    <r>
      <rPr>
        <b/>
        <sz val="12"/>
        <rFont val="宋体"/>
        <family val="0"/>
      </rPr>
      <t xml:space="preserve">
5.</t>
    </r>
    <r>
      <rPr>
        <b/>
        <sz val="12"/>
        <rFont val="Times New Roman"/>
        <family val="1"/>
      </rPr>
      <t>Из-за возможных различий в изменениях обменного курса окончательный сбор будет известен при получении, отображаемого системой на момент получения.</t>
    </r>
  </si>
  <si>
    <t>Тарифы на услуги Визового Центра</t>
  </si>
  <si>
    <r>
      <t xml:space="preserve">    </t>
    </r>
    <r>
      <rPr>
        <b/>
        <sz val="12"/>
        <rFont val="Times New Roman"/>
        <family val="1"/>
      </rPr>
      <t>Способ</t>
    </r>
    <r>
      <rPr>
        <b/>
        <sz val="12"/>
        <rFont val="宋体"/>
        <family val="0"/>
      </rPr>
      <t xml:space="preserve">  </t>
    </r>
    <r>
      <rPr>
        <b/>
        <sz val="12"/>
        <rFont val="Times New Roman"/>
        <family val="1"/>
      </rPr>
      <t xml:space="preserve"> оформления
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Вид                   деятельности</t>
    </r>
  </si>
  <si>
    <t>Валюта контракта: доллары США
(Без учета налогов)</t>
  </si>
  <si>
    <t>Фактическая полученная валюта: Сумма
(12% НДС включен)</t>
  </si>
  <si>
    <t>Валюта, фактически полученная после округления: сом
(12% НДС включен)</t>
  </si>
  <si>
    <t>Сверх        срочная</t>
  </si>
  <si>
    <t>Третьи страны</t>
  </si>
  <si>
    <r>
      <t xml:space="preserve">Примечание:  </t>
    </r>
    <r>
      <rPr>
        <b/>
        <sz val="12"/>
        <color indexed="8"/>
        <rFont val="宋体"/>
        <family val="0"/>
      </rPr>
      <t xml:space="preserve">
1</t>
    </r>
    <r>
      <rPr>
        <b/>
        <sz val="12"/>
        <color indexed="8"/>
        <rFont val="Times New Roman"/>
        <family val="1"/>
      </rPr>
      <t>.Визовый сбор взимается Визовым центром от имени консульства Китая.</t>
    </r>
    <r>
      <rPr>
        <b/>
        <sz val="12"/>
        <color indexed="8"/>
        <rFont val="宋体"/>
        <family val="0"/>
      </rPr>
      <t xml:space="preserve">
2.</t>
    </r>
    <r>
      <rPr>
        <b/>
        <sz val="12"/>
        <color indexed="8"/>
        <rFont val="Times New Roman"/>
        <family val="1"/>
      </rPr>
      <t>Плата за обслуживание заявления взимается Визовым центром.</t>
    </r>
    <r>
      <rPr>
        <b/>
        <sz val="12"/>
        <color indexed="8"/>
        <rFont val="宋体"/>
        <family val="0"/>
      </rPr>
      <t xml:space="preserve">
3.</t>
    </r>
    <r>
      <rPr>
        <b/>
        <sz val="12"/>
        <color indexed="8"/>
        <rFont val="Times New Roman"/>
        <family val="1"/>
      </rPr>
      <t>Общая сумма = визовый сбор + сбор за срочную визу + сбор за обслуживание + сбор за ускоренное обслуживание. Визовые сборы и сборы за ускоренную визу (без учета налогов) взимаются китайским консульством. Плата за обслуживание (с учетом налогов) взимается визовым центром.</t>
    </r>
    <r>
      <rPr>
        <b/>
        <sz val="12"/>
        <color indexed="8"/>
        <rFont val="宋体"/>
        <family val="0"/>
      </rPr>
      <t xml:space="preserve">
4.</t>
    </r>
    <r>
      <rPr>
        <b/>
        <sz val="12"/>
        <color indexed="8"/>
        <rFont val="Times New Roman"/>
        <family val="1"/>
      </rPr>
      <t>Сборы, уплачиваемые заявителями из третьих стран, могут отличаться от сборов, перечисленных в этой таблице, см. фактическую сумму, подлежащую уплате.</t>
    </r>
    <r>
      <rPr>
        <b/>
        <sz val="12"/>
        <color indexed="8"/>
        <rFont val="宋体"/>
        <family val="0"/>
      </rPr>
      <t xml:space="preserve">
5.</t>
    </r>
    <r>
      <rPr>
        <b/>
        <sz val="12"/>
        <color indexed="10"/>
        <rFont val="Times New Roman"/>
        <family val="1"/>
      </rPr>
      <t>Из-за возможных различий в изменениях обменного курса окончательная комиссия зависит от комиссии, отображаемой системой на момент получения.</t>
    </r>
  </si>
  <si>
    <r>
      <t xml:space="preserve">Курс </t>
    </r>
    <r>
      <rPr>
        <sz val="12"/>
        <color indexed="8"/>
        <rFont val="宋体"/>
        <family val="0"/>
      </rPr>
      <t>3.31</t>
    </r>
  </si>
  <si>
    <r>
      <t xml:space="preserve">     </t>
    </r>
    <r>
      <rPr>
        <b/>
        <sz val="12"/>
        <rFont val="Times New Roman"/>
        <family val="1"/>
      </rPr>
      <t>Способ   оформления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Вид                   деятельности</t>
    </r>
  </si>
  <si>
    <r>
      <t>Валюта контракта: доллары   США</t>
    </r>
    <r>
      <rPr>
        <b/>
        <sz val="12"/>
        <rFont val="宋体"/>
        <family val="0"/>
      </rPr>
      <t xml:space="preserve">
</t>
    </r>
  </si>
  <si>
    <t>Фактическая полученная валюта: Сумма
(Без учета налогов)</t>
  </si>
  <si>
    <t>Фактическая полученная      валюта: Сумма
(12% НДС включен)</t>
  </si>
  <si>
    <t>Валюта, фактически полученная после округления: сум
(12% НДС включен)</t>
  </si>
  <si>
    <r>
      <t>Примечание:  
1.Визовый сбор взимается Визовым центром от имени консульства Китая.
2.Плата за обслуживание заявления взимается Визовым центром.
3.Общая сумма = визовый сбор + сбор за срочную визу + сбор за обслуживание + сбор за ускоренное обслуживание. Визовые сборы и сборы за ускоренную визу (без учета налогов) взимаются китайским консульством. Плата за обслуживание (с учетом налогов) взимается визовым центром.
4.Сборы, уплачиваемые заявителями из третьих стран, могут отличаться от сборов, перечисленных в этой таблице, см. фактическую сумму, подлежащую уплате.
5.</t>
    </r>
    <r>
      <rPr>
        <b/>
        <sz val="12"/>
        <color indexed="10"/>
        <rFont val="Times New Roman"/>
        <family val="1"/>
      </rPr>
      <t>Из-за возможных различий в изменениях обменного курса окончательная комиссия зависит от комиссии, отображаемой системой на момент получения.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</si>
</sst>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176" fontId="52" fillId="0" borderId="15" xfId="0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176" fontId="52" fillId="0" borderId="16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54" fillId="0" borderId="15" xfId="0" applyNumberFormat="1" applyFont="1" applyBorder="1" applyAlignment="1">
      <alignment horizontal="center" vertical="center" wrapText="1"/>
    </xf>
    <xf numFmtId="176" fontId="54" fillId="0" borderId="16" xfId="0" applyNumberFormat="1" applyFont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C7" sqref="C7"/>
    </sheetView>
  </sheetViews>
  <sheetFormatPr defaultColWidth="9.00390625" defaultRowHeight="15"/>
  <cols>
    <col min="1" max="1" width="13.8515625" style="1" customWidth="1"/>
    <col min="2" max="2" width="17.421875" style="1" customWidth="1"/>
    <col min="3" max="4" width="12.57421875" style="1" customWidth="1"/>
    <col min="5" max="5" width="16.421875" style="1" customWidth="1"/>
    <col min="6" max="6" width="11.140625" style="1" customWidth="1"/>
    <col min="7" max="7" width="12.421875" style="1" customWidth="1"/>
    <col min="8" max="8" width="16.421875" style="1" customWidth="1"/>
    <col min="9" max="11" width="11.140625" style="1" customWidth="1"/>
  </cols>
  <sheetData>
    <row r="1" spans="1:11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33" t="s">
        <v>1</v>
      </c>
      <c r="B2" s="34"/>
      <c r="C2" s="35" t="s">
        <v>2</v>
      </c>
      <c r="D2" s="36"/>
      <c r="E2" s="36"/>
      <c r="F2" s="37" t="s">
        <v>3</v>
      </c>
      <c r="G2" s="38"/>
      <c r="H2" s="39"/>
      <c r="I2" s="55" t="s">
        <v>4</v>
      </c>
      <c r="J2" s="6"/>
      <c r="K2" s="7"/>
    </row>
    <row r="3" spans="1:11" ht="33.75" customHeight="1">
      <c r="A3" s="40" t="s">
        <v>5</v>
      </c>
      <c r="B3" s="40" t="s">
        <v>6</v>
      </c>
      <c r="C3" s="12" t="s">
        <v>7</v>
      </c>
      <c r="D3" s="12" t="s">
        <v>8</v>
      </c>
      <c r="E3" s="12" t="s">
        <v>9</v>
      </c>
      <c r="F3" s="12" t="s">
        <v>7</v>
      </c>
      <c r="G3" s="12" t="s">
        <v>8</v>
      </c>
      <c r="H3" s="12" t="s">
        <v>9</v>
      </c>
      <c r="I3" s="12" t="s">
        <v>7</v>
      </c>
      <c r="J3" s="12" t="s">
        <v>8</v>
      </c>
      <c r="K3" s="12" t="s">
        <v>10</v>
      </c>
    </row>
    <row r="4" spans="1:11" ht="22.5" customHeight="1">
      <c r="A4" s="2" t="s">
        <v>11</v>
      </c>
      <c r="B4" s="13" t="s">
        <v>12</v>
      </c>
      <c r="C4" s="41">
        <f>F4+I4</f>
        <v>1240000</v>
      </c>
      <c r="D4" s="41">
        <f>G4+J4</f>
        <v>1730000</v>
      </c>
      <c r="E4" s="41">
        <f>H4+K4</f>
        <v>2040000</v>
      </c>
      <c r="F4" s="42" t="s">
        <v>13</v>
      </c>
      <c r="G4" s="43">
        <f aca="true" t="shared" si="0" ref="G4:G13">F4+300000</f>
        <v>1150000</v>
      </c>
      <c r="H4" s="43">
        <f aca="true" t="shared" si="1" ref="H4:H13">F4+420000</f>
        <v>1270000</v>
      </c>
      <c r="I4" s="56">
        <v>390000</v>
      </c>
      <c r="J4" s="56">
        <v>580000</v>
      </c>
      <c r="K4" s="56">
        <v>770000</v>
      </c>
    </row>
    <row r="5" spans="1:11" ht="22.5" customHeight="1">
      <c r="A5" s="44"/>
      <c r="B5" s="13" t="s">
        <v>14</v>
      </c>
      <c r="C5" s="41">
        <f>F5+I4</f>
        <v>1640000</v>
      </c>
      <c r="D5" s="41">
        <f>G5+J4</f>
        <v>2130000</v>
      </c>
      <c r="E5" s="41">
        <f>H5+K4</f>
        <v>2440000</v>
      </c>
      <c r="F5" s="42" t="s">
        <v>15</v>
      </c>
      <c r="G5" s="43">
        <f t="shared" si="0"/>
        <v>1550000</v>
      </c>
      <c r="H5" s="43">
        <f t="shared" si="1"/>
        <v>1670000</v>
      </c>
      <c r="I5" s="57"/>
      <c r="J5" s="57"/>
      <c r="K5" s="57"/>
    </row>
    <row r="6" spans="1:11" ht="30" customHeight="1">
      <c r="A6" s="44"/>
      <c r="B6" s="13" t="s">
        <v>16</v>
      </c>
      <c r="C6" s="41">
        <f>F6+I4</f>
        <v>2090000</v>
      </c>
      <c r="D6" s="41">
        <f>G6+J4</f>
        <v>2580000</v>
      </c>
      <c r="E6" s="41">
        <f>H6+K4</f>
        <v>2890000</v>
      </c>
      <c r="F6" s="42" t="s">
        <v>17</v>
      </c>
      <c r="G6" s="43">
        <f t="shared" si="0"/>
        <v>2000000</v>
      </c>
      <c r="H6" s="43">
        <f t="shared" si="1"/>
        <v>2120000</v>
      </c>
      <c r="I6" s="57"/>
      <c r="J6" s="57"/>
      <c r="K6" s="57"/>
    </row>
    <row r="7" spans="1:11" ht="30" customHeight="1">
      <c r="A7" s="44"/>
      <c r="B7" s="13" t="s">
        <v>18</v>
      </c>
      <c r="C7" s="41">
        <v>2890000</v>
      </c>
      <c r="D7" s="41">
        <f>G7+J4</f>
        <v>3380000</v>
      </c>
      <c r="E7" s="41">
        <f>H7+K4</f>
        <v>3690000</v>
      </c>
      <c r="F7" s="42" t="s">
        <v>19</v>
      </c>
      <c r="G7" s="43">
        <f t="shared" si="0"/>
        <v>2800000</v>
      </c>
      <c r="H7" s="43">
        <f t="shared" si="1"/>
        <v>2920000</v>
      </c>
      <c r="I7" s="57"/>
      <c r="J7" s="57"/>
      <c r="K7" s="57"/>
    </row>
    <row r="8" spans="1:11" ht="22.5" customHeight="1">
      <c r="A8" s="44"/>
      <c r="B8" s="13" t="s">
        <v>20</v>
      </c>
      <c r="C8" s="41">
        <f>F8+I4</f>
        <v>1070000</v>
      </c>
      <c r="D8" s="41">
        <f>G8+J4</f>
        <v>1560000</v>
      </c>
      <c r="E8" s="41">
        <f>H8+K4</f>
        <v>1870000</v>
      </c>
      <c r="F8" s="42">
        <v>680000</v>
      </c>
      <c r="G8" s="43">
        <f t="shared" si="0"/>
        <v>980000</v>
      </c>
      <c r="H8" s="43">
        <f t="shared" si="1"/>
        <v>1100000</v>
      </c>
      <c r="I8" s="57"/>
      <c r="J8" s="57"/>
      <c r="K8" s="57"/>
    </row>
    <row r="9" spans="1:11" ht="22.5" customHeight="1">
      <c r="A9" s="2" t="s">
        <v>21</v>
      </c>
      <c r="B9" s="13" t="s">
        <v>12</v>
      </c>
      <c r="C9" s="41">
        <f>F9+I4</f>
        <v>810000</v>
      </c>
      <c r="D9" s="41">
        <f>G9+J4</f>
        <v>1300000</v>
      </c>
      <c r="E9" s="41">
        <f>H9+K4</f>
        <v>1610000</v>
      </c>
      <c r="F9" s="45" t="s">
        <v>22</v>
      </c>
      <c r="G9" s="46">
        <f t="shared" si="0"/>
        <v>720000</v>
      </c>
      <c r="H9" s="46">
        <f t="shared" si="1"/>
        <v>840000</v>
      </c>
      <c r="I9" s="57"/>
      <c r="J9" s="57"/>
      <c r="K9" s="57"/>
    </row>
    <row r="10" spans="1:11" ht="22.5" customHeight="1">
      <c r="A10" s="44"/>
      <c r="B10" s="13" t="s">
        <v>14</v>
      </c>
      <c r="C10" s="41">
        <f>F10+I4</f>
        <v>1020000</v>
      </c>
      <c r="D10" s="41">
        <f>G10+J4</f>
        <v>1510000</v>
      </c>
      <c r="E10" s="41">
        <f>H10+K4</f>
        <v>1820000</v>
      </c>
      <c r="F10" s="45" t="s">
        <v>23</v>
      </c>
      <c r="G10" s="46">
        <f t="shared" si="0"/>
        <v>930000</v>
      </c>
      <c r="H10" s="46">
        <f t="shared" si="1"/>
        <v>1050000</v>
      </c>
      <c r="I10" s="57"/>
      <c r="J10" s="57"/>
      <c r="K10" s="57"/>
    </row>
    <row r="11" spans="1:11" ht="36.75" customHeight="1">
      <c r="A11" s="44"/>
      <c r="B11" s="13" t="s">
        <v>16</v>
      </c>
      <c r="C11" s="41">
        <f>F11+I4</f>
        <v>1240000</v>
      </c>
      <c r="D11" s="41">
        <f>G11+J4</f>
        <v>1730000</v>
      </c>
      <c r="E11" s="41">
        <f>H11+K4</f>
        <v>2040000</v>
      </c>
      <c r="F11" s="45" t="s">
        <v>13</v>
      </c>
      <c r="G11" s="46">
        <f t="shared" si="0"/>
        <v>1150000</v>
      </c>
      <c r="H11" s="46">
        <f t="shared" si="1"/>
        <v>1270000</v>
      </c>
      <c r="I11" s="57"/>
      <c r="J11" s="57"/>
      <c r="K11" s="57"/>
    </row>
    <row r="12" spans="1:11" ht="30.75" customHeight="1">
      <c r="A12" s="44"/>
      <c r="B12" s="13" t="s">
        <v>18</v>
      </c>
      <c r="C12" s="41">
        <f>F12+I4</f>
        <v>1640000</v>
      </c>
      <c r="D12" s="41">
        <f>G12+J4</f>
        <v>2130000</v>
      </c>
      <c r="E12" s="41">
        <f>H12+K4</f>
        <v>2440000</v>
      </c>
      <c r="F12" s="45" t="s">
        <v>15</v>
      </c>
      <c r="G12" s="46">
        <f t="shared" si="0"/>
        <v>1550000</v>
      </c>
      <c r="H12" s="46">
        <f t="shared" si="1"/>
        <v>1670000</v>
      </c>
      <c r="I12" s="57"/>
      <c r="J12" s="57"/>
      <c r="K12" s="57"/>
    </row>
    <row r="13" spans="1:11" ht="22.5" customHeight="1">
      <c r="A13" s="47" t="s">
        <v>24</v>
      </c>
      <c r="B13" s="48"/>
      <c r="C13" s="41">
        <f>F13+I4</f>
        <v>750000</v>
      </c>
      <c r="D13" s="41">
        <f>G13+J4</f>
        <v>1240000</v>
      </c>
      <c r="E13" s="41">
        <f>H13+K4</f>
        <v>1550000</v>
      </c>
      <c r="F13" s="46">
        <v>360000</v>
      </c>
      <c r="G13" s="46">
        <f t="shared" si="0"/>
        <v>660000</v>
      </c>
      <c r="H13" s="46">
        <f t="shared" si="1"/>
        <v>780000</v>
      </c>
      <c r="I13" s="58"/>
      <c r="J13" s="58">
        <v>580000</v>
      </c>
      <c r="K13" s="58">
        <v>770000</v>
      </c>
    </row>
    <row r="14" spans="1:11" ht="15.75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9"/>
    </row>
    <row r="15" spans="1:11" ht="15.7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60"/>
    </row>
    <row r="16" spans="1:11" ht="15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60"/>
    </row>
    <row r="17" spans="1:11" ht="15.7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60"/>
    </row>
    <row r="18" spans="1:11" ht="106.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61"/>
    </row>
  </sheetData>
  <sheetProtection/>
  <mergeCells count="12">
    <mergeCell ref="A1:K1"/>
    <mergeCell ref="A2:B2"/>
    <mergeCell ref="C2:E2"/>
    <mergeCell ref="F2:H2"/>
    <mergeCell ref="I2:K2"/>
    <mergeCell ref="A13:B13"/>
    <mergeCell ref="A4:A8"/>
    <mergeCell ref="A9:A12"/>
    <mergeCell ref="I4:I13"/>
    <mergeCell ref="J4:J13"/>
    <mergeCell ref="K4:K13"/>
    <mergeCell ref="A14:K18"/>
  </mergeCells>
  <printOptions/>
  <pageMargins left="0.7" right="0.7" top="0.75" bottom="0.75" header="0.3" footer="0.3"/>
  <pageSetup fitToHeight="1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55" zoomScaleNormal="55" zoomScaleSheetLayoutView="100" workbookViewId="0" topLeftCell="A1">
      <selection activeCell="M11" sqref="M11"/>
    </sheetView>
  </sheetViews>
  <sheetFormatPr defaultColWidth="9.00390625" defaultRowHeight="15"/>
  <cols>
    <col min="1" max="1" width="15.57421875" style="1" customWidth="1"/>
    <col min="2" max="2" width="10.28125" style="1" customWidth="1"/>
    <col min="3" max="3" width="10.421875" style="1" customWidth="1"/>
    <col min="4" max="4" width="11.57421875" style="1" customWidth="1"/>
    <col min="5" max="5" width="10.8515625" style="1" customWidth="1"/>
    <col min="6" max="6" width="10.140625" style="1" customWidth="1"/>
    <col min="7" max="7" width="9.7109375" style="1" customWidth="1"/>
    <col min="8" max="8" width="11.140625" style="1" customWidth="1"/>
    <col min="9" max="9" width="9.421875" style="1" customWidth="1"/>
    <col min="10" max="10" width="10.140625" style="1" customWidth="1"/>
    <col min="11" max="11" width="10.8515625" style="0" customWidth="1"/>
    <col min="12" max="12" width="11.140625" style="0" customWidth="1"/>
    <col min="13" max="13" width="9.140625" style="0" bestFit="1" customWidth="1"/>
  </cols>
  <sheetData>
    <row r="1" spans="1:10" ht="22.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ht="66" customHeight="1">
      <c r="A2" s="4" t="s">
        <v>27</v>
      </c>
      <c r="B2" s="5" t="s">
        <v>28</v>
      </c>
      <c r="C2" s="6"/>
      <c r="D2" s="7"/>
      <c r="E2" s="8" t="s">
        <v>29</v>
      </c>
      <c r="F2" s="6"/>
      <c r="G2" s="7"/>
      <c r="H2" s="9" t="s">
        <v>30</v>
      </c>
      <c r="I2" s="28"/>
      <c r="J2" s="29"/>
    </row>
    <row r="3" spans="1:10" ht="43.5" customHeight="1">
      <c r="A3" s="10"/>
      <c r="B3" s="11" t="s">
        <v>7</v>
      </c>
      <c r="C3" s="12" t="s">
        <v>8</v>
      </c>
      <c r="D3" s="12" t="s">
        <v>31</v>
      </c>
      <c r="E3" s="12" t="s">
        <v>7</v>
      </c>
      <c r="F3" s="12" t="s">
        <v>8</v>
      </c>
      <c r="G3" s="12" t="s">
        <v>31</v>
      </c>
      <c r="H3" s="12" t="s">
        <v>7</v>
      </c>
      <c r="I3" s="12" t="s">
        <v>8</v>
      </c>
      <c r="J3" s="12" t="s">
        <v>31</v>
      </c>
    </row>
    <row r="4" spans="1:10" ht="22.5" customHeight="1">
      <c r="A4" s="13" t="s">
        <v>11</v>
      </c>
      <c r="B4" s="14">
        <v>30</v>
      </c>
      <c r="C4" s="14">
        <v>45</v>
      </c>
      <c r="D4" s="14">
        <v>60</v>
      </c>
      <c r="E4" s="15">
        <f>B4*B15*1.12</f>
        <v>385392.00000000006</v>
      </c>
      <c r="F4" s="15">
        <f>C4*B15*1.12</f>
        <v>578088</v>
      </c>
      <c r="G4" s="15">
        <f>D4*B15*1.12</f>
        <v>770784.0000000001</v>
      </c>
      <c r="H4" s="15">
        <v>390000</v>
      </c>
      <c r="I4" s="15">
        <v>580000</v>
      </c>
      <c r="J4" s="15">
        <v>770000</v>
      </c>
    </row>
    <row r="5" spans="1:10" ht="22.5" customHeight="1">
      <c r="A5" s="13" t="s">
        <v>32</v>
      </c>
      <c r="B5" s="16"/>
      <c r="C5" s="16"/>
      <c r="D5" s="16"/>
      <c r="E5" s="17"/>
      <c r="F5" s="17"/>
      <c r="G5" s="17"/>
      <c r="H5" s="17"/>
      <c r="I5" s="17"/>
      <c r="J5" s="17"/>
    </row>
    <row r="6" spans="1:10" ht="22.5" customHeight="1">
      <c r="A6" s="18" t="s">
        <v>24</v>
      </c>
      <c r="B6" s="19"/>
      <c r="C6" s="19"/>
      <c r="D6" s="19"/>
      <c r="E6" s="20"/>
      <c r="F6" s="20"/>
      <c r="G6" s="20"/>
      <c r="H6" s="20"/>
      <c r="I6" s="20"/>
      <c r="J6" s="20"/>
    </row>
    <row r="7" spans="1:10" ht="15.75" customHeight="1">
      <c r="A7" s="21" t="s">
        <v>33</v>
      </c>
      <c r="B7" s="22"/>
      <c r="C7" s="22"/>
      <c r="D7" s="22"/>
      <c r="E7" s="22"/>
      <c r="F7" s="22"/>
      <c r="G7" s="22"/>
      <c r="H7" s="22"/>
      <c r="I7" s="22"/>
      <c r="J7" s="30"/>
    </row>
    <row r="8" spans="1:10" ht="15.75" customHeight="1">
      <c r="A8" s="23"/>
      <c r="B8" s="24"/>
      <c r="C8" s="24"/>
      <c r="D8" s="24"/>
      <c r="E8" s="24"/>
      <c r="F8" s="24"/>
      <c r="G8" s="24"/>
      <c r="H8" s="24"/>
      <c r="I8" s="24"/>
      <c r="J8" s="31"/>
    </row>
    <row r="9" spans="1:10" ht="15.75" customHeight="1">
      <c r="A9" s="23"/>
      <c r="B9" s="24"/>
      <c r="C9" s="24"/>
      <c r="D9" s="24"/>
      <c r="E9" s="24"/>
      <c r="F9" s="24"/>
      <c r="G9" s="24"/>
      <c r="H9" s="24"/>
      <c r="I9" s="24"/>
      <c r="J9" s="31"/>
    </row>
    <row r="10" spans="1:10" ht="15.75" customHeight="1">
      <c r="A10" s="23"/>
      <c r="B10" s="24"/>
      <c r="C10" s="24"/>
      <c r="D10" s="24"/>
      <c r="E10" s="24"/>
      <c r="F10" s="24"/>
      <c r="G10" s="24"/>
      <c r="H10" s="24"/>
      <c r="I10" s="24"/>
      <c r="J10" s="31"/>
    </row>
    <row r="11" spans="1:10" ht="85.5" customHeight="1">
      <c r="A11" s="25"/>
      <c r="B11" s="26"/>
      <c r="C11" s="26"/>
      <c r="D11" s="26"/>
      <c r="E11" s="26"/>
      <c r="F11" s="26"/>
      <c r="G11" s="26"/>
      <c r="H11" s="26"/>
      <c r="I11" s="26"/>
      <c r="J11" s="32"/>
    </row>
    <row r="15" spans="1:2" ht="15">
      <c r="A15" s="27" t="s">
        <v>34</v>
      </c>
      <c r="B15" s="1">
        <v>11470</v>
      </c>
    </row>
    <row r="20" spans="1:10" ht="15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</row>
    <row r="21" spans="1:13" ht="61.5" customHeight="1">
      <c r="A21" s="4" t="s">
        <v>35</v>
      </c>
      <c r="B21" s="5" t="s">
        <v>36</v>
      </c>
      <c r="C21" s="6"/>
      <c r="D21" s="7"/>
      <c r="E21" s="8" t="s">
        <v>37</v>
      </c>
      <c r="F21" s="6"/>
      <c r="G21" s="7"/>
      <c r="H21" s="9" t="s">
        <v>38</v>
      </c>
      <c r="I21" s="28"/>
      <c r="J21" s="29"/>
      <c r="K21" s="9" t="s">
        <v>39</v>
      </c>
      <c r="L21" s="28"/>
      <c r="M21" s="29"/>
    </row>
    <row r="22" spans="1:13" ht="45.75" customHeight="1">
      <c r="A22" s="10"/>
      <c r="B22" s="11" t="s">
        <v>7</v>
      </c>
      <c r="C22" s="12" t="s">
        <v>8</v>
      </c>
      <c r="D22" s="12" t="s">
        <v>31</v>
      </c>
      <c r="E22" s="12" t="s">
        <v>7</v>
      </c>
      <c r="F22" s="12" t="s">
        <v>8</v>
      </c>
      <c r="G22" s="12" t="s">
        <v>31</v>
      </c>
      <c r="H22" s="12" t="s">
        <v>7</v>
      </c>
      <c r="I22" s="12" t="s">
        <v>8</v>
      </c>
      <c r="J22" s="12" t="s">
        <v>31</v>
      </c>
      <c r="K22" s="12" t="s">
        <v>7</v>
      </c>
      <c r="L22" s="12" t="s">
        <v>8</v>
      </c>
      <c r="M22" s="12" t="s">
        <v>31</v>
      </c>
    </row>
    <row r="23" spans="1:13" ht="15">
      <c r="A23" s="13" t="s">
        <v>11</v>
      </c>
      <c r="B23" s="14">
        <v>30</v>
      </c>
      <c r="C23" s="14">
        <v>45</v>
      </c>
      <c r="D23" s="14">
        <v>60</v>
      </c>
      <c r="E23" s="15">
        <f>B23*B15</f>
        <v>344100</v>
      </c>
      <c r="F23" s="15">
        <f>C23*B15</f>
        <v>516150</v>
      </c>
      <c r="G23" s="15">
        <f>D23*B15</f>
        <v>688200</v>
      </c>
      <c r="H23" s="15">
        <f aca="true" t="shared" si="0" ref="H23:M23">E23+(E23*0.12)</f>
        <v>385392</v>
      </c>
      <c r="I23" s="15">
        <f t="shared" si="0"/>
        <v>578088</v>
      </c>
      <c r="J23" s="15">
        <f t="shared" si="0"/>
        <v>770784</v>
      </c>
      <c r="K23" s="15">
        <v>390000</v>
      </c>
      <c r="L23" s="15">
        <v>580000</v>
      </c>
      <c r="M23" s="15">
        <v>770000</v>
      </c>
    </row>
    <row r="24" spans="1:13" ht="15">
      <c r="A24" s="13" t="s">
        <v>32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>
      <c r="A25" s="18" t="s">
        <v>24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</row>
    <row r="26" spans="1:10" ht="14.25">
      <c r="A26" s="21" t="s">
        <v>40</v>
      </c>
      <c r="B26" s="22"/>
      <c r="C26" s="22"/>
      <c r="D26" s="22"/>
      <c r="E26" s="22"/>
      <c r="F26" s="22"/>
      <c r="G26" s="22"/>
      <c r="H26" s="22"/>
      <c r="I26" s="22"/>
      <c r="J26" s="30"/>
    </row>
    <row r="27" spans="1:10" ht="14.25">
      <c r="A27" s="23"/>
      <c r="B27" s="24"/>
      <c r="C27" s="24"/>
      <c r="D27" s="24"/>
      <c r="E27" s="24"/>
      <c r="F27" s="24"/>
      <c r="G27" s="24"/>
      <c r="H27" s="24"/>
      <c r="I27" s="24"/>
      <c r="J27" s="31"/>
    </row>
    <row r="28" spans="1:10" ht="14.25">
      <c r="A28" s="23"/>
      <c r="B28" s="24"/>
      <c r="C28" s="24"/>
      <c r="D28" s="24"/>
      <c r="E28" s="24"/>
      <c r="F28" s="24"/>
      <c r="G28" s="24"/>
      <c r="H28" s="24"/>
      <c r="I28" s="24"/>
      <c r="J28" s="31"/>
    </row>
    <row r="29" spans="1:10" ht="14.25">
      <c r="A29" s="23"/>
      <c r="B29" s="24"/>
      <c r="C29" s="24"/>
      <c r="D29" s="24"/>
      <c r="E29" s="24"/>
      <c r="F29" s="24"/>
      <c r="G29" s="24"/>
      <c r="H29" s="24"/>
      <c r="I29" s="24"/>
      <c r="J29" s="31"/>
    </row>
    <row r="30" spans="1:10" ht="106.5" customHeight="1">
      <c r="A30" s="25"/>
      <c r="B30" s="26"/>
      <c r="C30" s="26"/>
      <c r="D30" s="26"/>
      <c r="E30" s="26"/>
      <c r="F30" s="26"/>
      <c r="G30" s="26"/>
      <c r="H30" s="26"/>
      <c r="I30" s="26"/>
      <c r="J30" s="32"/>
    </row>
  </sheetData>
  <sheetProtection/>
  <mergeCells count="34">
    <mergeCell ref="A1:J1"/>
    <mergeCell ref="B2:D2"/>
    <mergeCell ref="E2:G2"/>
    <mergeCell ref="H2:J2"/>
    <mergeCell ref="A20:J20"/>
    <mergeCell ref="B21:D21"/>
    <mergeCell ref="E21:G21"/>
    <mergeCell ref="H21:J21"/>
    <mergeCell ref="K21:M21"/>
    <mergeCell ref="A2:A3"/>
    <mergeCell ref="A21:A22"/>
    <mergeCell ref="B4:B6"/>
    <mergeCell ref="B23:B25"/>
    <mergeCell ref="C4:C6"/>
    <mergeCell ref="C23:C25"/>
    <mergeCell ref="D4:D6"/>
    <mergeCell ref="D23:D25"/>
    <mergeCell ref="E4:E6"/>
    <mergeCell ref="E23:E25"/>
    <mergeCell ref="F4:F6"/>
    <mergeCell ref="F23:F25"/>
    <mergeCell ref="G4:G6"/>
    <mergeCell ref="G23:G25"/>
    <mergeCell ref="H4:H6"/>
    <mergeCell ref="H23:H25"/>
    <mergeCell ref="I4:I6"/>
    <mergeCell ref="I23:I25"/>
    <mergeCell ref="J4:J6"/>
    <mergeCell ref="J23:J25"/>
    <mergeCell ref="K23:K25"/>
    <mergeCell ref="L23:L25"/>
    <mergeCell ref="M23:M25"/>
    <mergeCell ref="A7:J11"/>
    <mergeCell ref="A26:J30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张国栋</cp:lastModifiedBy>
  <dcterms:created xsi:type="dcterms:W3CDTF">2006-09-16T00:00:00Z</dcterms:created>
  <dcterms:modified xsi:type="dcterms:W3CDTF">2023-05-22T08:56:36Z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240CAD3EE3704BCBAAB12ADBB10D9F01_13</vt:lpwstr>
  </property>
</Properties>
</file>